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docs temporaires\"/>
    </mc:Choice>
  </mc:AlternateContent>
  <bookViews>
    <workbookView xWindow="-120" yWindow="-120" windowWidth="24240" windowHeight="13140"/>
  </bookViews>
  <sheets>
    <sheet name="Calcul" sheetId="14" r:id="rId1"/>
    <sheet name="détail" sheetId="13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4" l="1"/>
  <c r="E10" i="14" s="1"/>
  <c r="A4" i="13"/>
  <c r="A7" i="13" s="1"/>
  <c r="D31" i="13" l="1"/>
  <c r="C24" i="13"/>
  <c r="C30" i="13"/>
  <c r="C22" i="13"/>
  <c r="C14" i="13"/>
  <c r="C8" i="13"/>
  <c r="C28" i="13"/>
  <c r="C20" i="13"/>
  <c r="C12" i="13"/>
  <c r="C26" i="13"/>
  <c r="C18" i="13"/>
  <c r="C10" i="13"/>
  <c r="C16" i="13"/>
  <c r="D8" i="13"/>
  <c r="D10" i="14"/>
  <c r="D10" i="13"/>
  <c r="D12" i="13"/>
  <c r="D14" i="13"/>
  <c r="D16" i="13"/>
  <c r="D18" i="13"/>
  <c r="D20" i="13"/>
  <c r="D22" i="13"/>
  <c r="D24" i="13"/>
  <c r="D26" i="13"/>
  <c r="D28" i="13"/>
  <c r="D30" i="13"/>
  <c r="C9" i="13"/>
  <c r="C11" i="13"/>
  <c r="C13" i="13"/>
  <c r="C15" i="13"/>
  <c r="C17" i="13"/>
  <c r="C19" i="13"/>
  <c r="C21" i="13"/>
  <c r="C23" i="13"/>
  <c r="C25" i="13"/>
  <c r="C27" i="13"/>
  <c r="C29" i="13"/>
  <c r="C31" i="13"/>
  <c r="D9" i="13"/>
  <c r="D11" i="13"/>
  <c r="D13" i="13"/>
  <c r="D15" i="13"/>
  <c r="D17" i="13"/>
  <c r="D19" i="13"/>
  <c r="D21" i="13"/>
  <c r="D23" i="13"/>
  <c r="D25" i="13"/>
  <c r="D27" i="13"/>
  <c r="D29" i="13"/>
</calcChain>
</file>

<file path=xl/sharedStrings.xml><?xml version="1.0" encoding="utf-8"?>
<sst xmlns="http://schemas.openxmlformats.org/spreadsheetml/2006/main" count="12" uniqueCount="12">
  <si>
    <t>Nb
d’année</t>
  </si>
  <si>
    <t>mini</t>
  </si>
  <si>
    <t>maxi</t>
  </si>
  <si>
    <t>Rémunération annuelle brute perçue par l'agent au cours de l'année civile précédent celle de la date d'effet de la rupture conventionnelle :</t>
  </si>
  <si>
    <t>Rémunération Brute
Mensuelle</t>
  </si>
  <si>
    <t>Rémunération Brute Mensuelle</t>
  </si>
  <si>
    <t>Rémunération annuelle brute perçue par l'agent au cours de l'année civile précédant celle de la date d'effet de la rupture conventionnelle :</t>
  </si>
  <si>
    <t>Année(s) d'ancienneté de l'agent</t>
  </si>
  <si>
    <t xml:space="preserve">Rappel de la réglementation (Décret n° 2019-1596 du 31 décembre 2019) :
Le montant de l’indemnité ne peut être inférieur aux montants suivants :
- 1/4 de mois de rémunération brute par année d’ancienneté jusqu’à 10 ans ,
- 2/5èmes de mois de rémunération brute par année d’ancienneté entre 10 ans et 15 ans d’ancienneté,
- 1/2 mois de rémunération brute par année d’ancienneté entre 15 ans et 20 ans d’ancienneté ,
- 3/5èmes de mois de rémunération brute par année d’ancienneté entre 20 ans et 24 ans d’ancienneté. 
 Le montant maximum de l’indemnité ne peut excéder une somme équivalente à un douzième (1/12ème) de la rémunération brute annuelle perçue par l’agent par année d’ancienneté, dans la limite de 24 ans d’ancienneté (soit 2 ans pour 24 ans d’ancienneté). </t>
  </si>
  <si>
    <r>
      <rPr>
        <b/>
        <sz val="9"/>
        <color theme="0"/>
        <rFont val="Verdana"/>
        <family val="2"/>
        <scheme val="minor"/>
      </rPr>
      <t>SIMULATEUR: CALCUL DE L'INDEMNITE DE RUPTURE CONVENTIONNELLE</t>
    </r>
    <r>
      <rPr>
        <sz val="9"/>
        <color theme="0"/>
        <rFont val="Verdana"/>
        <family val="2"/>
        <scheme val="minor"/>
      </rPr>
      <t xml:space="preserve">
</t>
    </r>
    <r>
      <rPr>
        <b/>
        <sz val="9"/>
        <color theme="0"/>
        <rFont val="Verdana"/>
        <family val="2"/>
        <scheme val="minor"/>
      </rPr>
      <t>Les cases vertes sont à compléter</t>
    </r>
    <r>
      <rPr>
        <sz val="9"/>
        <color theme="0"/>
        <rFont val="Verdana"/>
        <family val="2"/>
        <scheme val="minor"/>
      </rPr>
      <t xml:space="preserve">
Les informations générées par cet outil sont données uniquement à titre indicatif.
(Le détail du calcul apparaît dans l'onglet détail)</t>
    </r>
  </si>
  <si>
    <t>Montant minimum de l'indemnité</t>
  </si>
  <si>
    <t>Montant maximum de l'indemnité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</si>
</sst>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[$€-40C];[Red]\-#,##0.00\ [$€-40C]"/>
  </numFmts>
  <fonts count="27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2"/>
      <color theme="0"/>
      <name val="Verdana"/>
      <family val="2"/>
      <scheme val="major"/>
    </font>
    <font>
      <sz val="12"/>
      <color theme="2"/>
      <name val="Verdana"/>
      <family val="2"/>
      <scheme val="minor"/>
    </font>
    <font>
      <sz val="11"/>
      <color theme="3"/>
      <name val="Verdana"/>
      <family val="2"/>
      <scheme val="minor"/>
    </font>
    <font>
      <sz val="10"/>
      <name val="Arial"/>
      <family val="2"/>
    </font>
    <font>
      <b/>
      <sz val="18"/>
      <color theme="3"/>
      <name val="Verdana"/>
      <family val="2"/>
      <scheme val="major"/>
    </font>
    <font>
      <b/>
      <sz val="15"/>
      <color theme="3"/>
      <name val="Verdana"/>
      <family val="2"/>
      <scheme val="minor"/>
    </font>
    <font>
      <b/>
      <sz val="13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65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9"/>
      <name val="Verdana"/>
      <family val="2"/>
      <scheme val="minor"/>
    </font>
    <font>
      <sz val="8"/>
      <name val="Verdana"/>
      <family val="2"/>
      <scheme val="minor"/>
    </font>
    <font>
      <sz val="9"/>
      <name val="Arial"/>
      <family val="2"/>
    </font>
    <font>
      <sz val="9"/>
      <color theme="0"/>
      <name val="Verdana"/>
      <family val="2"/>
      <scheme val="minor"/>
    </font>
    <font>
      <b/>
      <sz val="9"/>
      <color theme="0"/>
      <name val="Verdana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1" tint="0.59996337778862885"/>
        <bgColor indexed="64"/>
      </patternFill>
    </fill>
    <fill>
      <patternFill patternType="solid">
        <fgColor theme="1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CCCC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1" tint="0.39994506668294322"/>
      </left>
      <right style="thin">
        <color theme="1" tint="0.39994506668294322"/>
      </right>
      <top style="thin">
        <color theme="1" tint="0.39994506668294322"/>
      </top>
      <bottom style="thin">
        <color theme="1" tint="0.39994506668294322"/>
      </bottom>
      <diagonal/>
    </border>
    <border>
      <left style="thin">
        <color theme="1" tint="0.39988402966399123"/>
      </left>
      <right style="thin">
        <color theme="1" tint="0.39988402966399123"/>
      </right>
      <top style="thin">
        <color theme="1" tint="0.39988402966399123"/>
      </top>
      <bottom style="thin">
        <color theme="1" tint="0.39988402966399123"/>
      </bottom>
      <diagonal/>
    </border>
    <border>
      <left style="dotted">
        <color theme="1" tint="0.39991454817346722"/>
      </left>
      <right style="dotted">
        <color theme="1" tint="0.39991454817346722"/>
      </right>
      <top style="thick">
        <color theme="4"/>
      </top>
      <bottom style="dotted">
        <color theme="1" tint="0.399914548173467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4" fillId="2" borderId="3" applyNumberFormat="0" applyProtection="0">
      <alignment horizontal="center" vertical="center"/>
    </xf>
    <xf numFmtId="0" fontId="1" fillId="0" borderId="3" applyNumberFormat="0" applyProtection="0">
      <alignment horizontal="center"/>
    </xf>
    <xf numFmtId="0" fontId="2" fillId="6" borderId="1" applyNumberFormat="0" applyProtection="0">
      <alignment horizontal="center"/>
    </xf>
    <xf numFmtId="0" fontId="3" fillId="3" borderId="2" applyNumberFormat="0">
      <alignment horizontal="center" vertical="center"/>
    </xf>
    <xf numFmtId="0" fontId="1" fillId="5" borderId="4" applyNumberFormat="0">
      <alignment horizontal="center" vertical="center"/>
    </xf>
    <xf numFmtId="0" fontId="5" fillId="4" borderId="5" applyNumberFormat="0">
      <alignment horizontal="center" vertical="center"/>
    </xf>
    <xf numFmtId="0" fontId="1" fillId="7" borderId="4">
      <alignment horizontal="center" vertical="center"/>
    </xf>
    <xf numFmtId="0" fontId="2" fillId="8" borderId="4">
      <alignment horizontal="center" vertical="center"/>
    </xf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15" borderId="13" applyNumberFormat="0" applyFon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9" applyNumberFormat="0" applyAlignment="0" applyProtection="0"/>
    <xf numFmtId="0" fontId="15" fillId="13" borderId="10" applyNumberFormat="0" applyAlignment="0" applyProtection="0"/>
    <xf numFmtId="0" fontId="16" fillId="13" borderId="9" applyNumberFormat="0" applyAlignment="0" applyProtection="0"/>
    <xf numFmtId="0" fontId="17" fillId="0" borderId="11" applyNumberFormat="0" applyFill="0" applyAlignment="0" applyProtection="0"/>
    <xf numFmtId="0" fontId="18" fillId="14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" fillId="39" borderId="0" applyNumberFormat="0" applyBorder="0" applyAlignment="0" applyProtection="0"/>
    <xf numFmtId="0" fontId="6" fillId="0" borderId="0"/>
  </cellStyleXfs>
  <cellXfs count="22">
    <xf numFmtId="0" fontId="0" fillId="0" borderId="0" xfId="0"/>
    <xf numFmtId="0" fontId="6" fillId="0" borderId="0" xfId="51"/>
    <xf numFmtId="164" fontId="6" fillId="0" borderId="0" xfId="51" applyNumberFormat="1" applyAlignment="1">
      <alignment horizontal="center"/>
    </xf>
    <xf numFmtId="0" fontId="6" fillId="0" borderId="0" xfId="51" applyAlignment="1">
      <alignment horizontal="center"/>
    </xf>
    <xf numFmtId="0" fontId="22" fillId="0" borderId="0" xfId="51" applyFont="1"/>
    <xf numFmtId="164" fontId="22" fillId="0" borderId="0" xfId="51" applyNumberFormat="1" applyFont="1" applyAlignment="1">
      <alignment horizontal="center"/>
    </xf>
    <xf numFmtId="0" fontId="22" fillId="0" borderId="0" xfId="51" applyFont="1" applyAlignment="1">
      <alignment horizontal="center"/>
    </xf>
    <xf numFmtId="164" fontId="22" fillId="0" borderId="0" xfId="51" applyNumberFormat="1" applyFont="1"/>
    <xf numFmtId="0" fontId="22" fillId="0" borderId="15" xfId="51" applyFont="1" applyBorder="1" applyAlignment="1">
      <alignment horizontal="center" vertical="center" wrapText="1"/>
    </xf>
    <xf numFmtId="0" fontId="22" fillId="0" borderId="16" xfId="51" applyFont="1" applyBorder="1" applyAlignment="1">
      <alignment horizontal="center" vertical="center" wrapText="1"/>
    </xf>
    <xf numFmtId="0" fontId="22" fillId="0" borderId="17" xfId="51" applyFont="1" applyBorder="1" applyAlignment="1">
      <alignment horizontal="center" vertical="center" wrapText="1"/>
    </xf>
    <xf numFmtId="164" fontId="25" fillId="40" borderId="18" xfId="51" applyNumberFormat="1" applyFont="1" applyFill="1" applyBorder="1" applyAlignment="1">
      <alignment horizontal="center" vertical="center"/>
    </xf>
    <xf numFmtId="164" fontId="22" fillId="0" borderId="19" xfId="51" applyNumberFormat="1" applyFont="1" applyBorder="1" applyAlignment="1">
      <alignment horizontal="center" vertical="center"/>
    </xf>
    <xf numFmtId="0" fontId="25" fillId="40" borderId="19" xfId="51" applyFont="1" applyFill="1" applyBorder="1" applyAlignment="1">
      <alignment horizontal="center" vertical="center"/>
    </xf>
    <xf numFmtId="164" fontId="22" fillId="0" borderId="20" xfId="51" applyNumberFormat="1" applyFont="1" applyBorder="1" applyAlignment="1">
      <alignment horizontal="center" vertical="center"/>
    </xf>
    <xf numFmtId="0" fontId="25" fillId="0" borderId="0" xfId="51" applyFont="1" applyAlignment="1">
      <alignment horizontal="center" vertical="center" wrapText="1"/>
    </xf>
    <xf numFmtId="164" fontId="22" fillId="0" borderId="0" xfId="51" applyNumberFormat="1" applyFont="1" applyAlignment="1">
      <alignment horizontal="center" vertical="center"/>
    </xf>
    <xf numFmtId="0" fontId="24" fillId="0" borderId="0" xfId="51" applyFont="1"/>
    <xf numFmtId="0" fontId="25" fillId="3" borderId="0" xfId="51" applyFont="1" applyFill="1" applyAlignment="1">
      <alignment horizontal="center" vertical="center" wrapText="1"/>
    </xf>
    <xf numFmtId="0" fontId="23" fillId="0" borderId="0" xfId="51" applyFont="1" applyAlignment="1">
      <alignment vertical="center" wrapText="1"/>
    </xf>
    <xf numFmtId="0" fontId="23" fillId="0" borderId="0" xfId="51" applyFont="1" applyAlignment="1">
      <alignment vertical="center"/>
    </xf>
    <xf numFmtId="0" fontId="6" fillId="0" borderId="0" xfId="51"/>
  </cellXfs>
  <cellStyles count="52">
    <cellStyle name="20 % - Accent1 2" xfId="28"/>
    <cellStyle name="20 % - Accent2 2" xfId="32"/>
    <cellStyle name="20 % - Accent3 2" xfId="36"/>
    <cellStyle name="20 % - Accent4 2" xfId="40"/>
    <cellStyle name="20 % - Accent5 2" xfId="44"/>
    <cellStyle name="20 % - Accent6 2" xfId="48"/>
    <cellStyle name="40 % - Accent1 2" xfId="29"/>
    <cellStyle name="40 % - Accent2 2" xfId="33"/>
    <cellStyle name="40 % - Accent3 2" xfId="37"/>
    <cellStyle name="40 % - Accent4 2" xfId="41"/>
    <cellStyle name="40 % - Accent5 2" xfId="45"/>
    <cellStyle name="40 % - Accent6 2" xfId="49"/>
    <cellStyle name="60 % - Accent1 2" xfId="30"/>
    <cellStyle name="60 % - Accent2 2" xfId="34"/>
    <cellStyle name="60 % - Accent3 2" xfId="38"/>
    <cellStyle name="60 % - Accent4 2" xfId="42"/>
    <cellStyle name="60 % - Accent5 2" xfId="46"/>
    <cellStyle name="60 % - Accent6 2" xfId="50"/>
    <cellStyle name="Accent1 2" xfId="27"/>
    <cellStyle name="Accent2 2" xfId="31"/>
    <cellStyle name="Accent3 2" xfId="35"/>
    <cellStyle name="Accent4 2" xfId="39"/>
    <cellStyle name="Accent5 2" xfId="43"/>
    <cellStyle name="Accent6 2" xfId="47"/>
    <cellStyle name="Avertissement 2" xfId="24"/>
    <cellStyle name="Calcul 2" xfId="21"/>
    <cellStyle name="Cellule liée 2" xfId="22"/>
    <cellStyle name="Cellule Standard" xfId="2"/>
    <cellStyle name="Cellule Verte" xfId="3"/>
    <cellStyle name="Entete Gris" xfId="1"/>
    <cellStyle name="Entête Vert" xfId="4"/>
    <cellStyle name="Entrée 2" xfId="19"/>
    <cellStyle name="Euro" xfId="9"/>
    <cellStyle name="Gris" xfId="5"/>
    <cellStyle name="Gris 2" xfId="7"/>
    <cellStyle name="Gris 3" xfId="8"/>
    <cellStyle name="Insatisfaisant 2" xfId="17"/>
    <cellStyle name="Neutre 2" xfId="18"/>
    <cellStyle name="Normal" xfId="0" builtinId="0"/>
    <cellStyle name="Normal 2" xfId="51"/>
    <cellStyle name="Note" xfId="11" builtinId="10" customBuiltin="1"/>
    <cellStyle name="Satisfaisant 2" xfId="16"/>
    <cellStyle name="Sortie 2" xfId="20"/>
    <cellStyle name="Texte explicatif 2" xfId="25"/>
    <cellStyle name="Titre" xfId="10" builtinId="15" customBuiltin="1"/>
    <cellStyle name="Titre 1 2" xfId="12"/>
    <cellStyle name="Titre 2 2" xfId="13"/>
    <cellStyle name="Titre 3 2" xfId="14"/>
    <cellStyle name="Titre 4 2" xfId="15"/>
    <cellStyle name="Total 2" xfId="26"/>
    <cellStyle name="TOTAL CDG" xfId="6"/>
    <cellStyle name="Vérification 2" xfId="23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minor"/>
      </font>
      <numFmt numFmtId="164" formatCode="#,##0.00\ [$€-40C];[Red]\-#,##0.00\ [$€-40C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minor"/>
      </font>
      <numFmt numFmtId="164" formatCode="#,##0.00\ [$€-40C];[Red]\-#,##0.00\ [$€-40C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minor"/>
      </font>
      <numFmt numFmtId="164" formatCode="#,##0.00\ [$€-40C];[Red]\-#,##0.00\ [$€-40C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minor"/>
      </font>
      <alignment horizontal="center" vertical="center" textRotation="0" wrapText="1" indent="0" justifyLastLine="0" shrinkToFit="0" readingOrder="0"/>
    </dxf>
    <dxf>
      <fill>
        <patternFill>
          <bgColor rgb="FF57AF31"/>
        </patternFill>
      </fill>
    </dxf>
    <dxf>
      <font>
        <b val="0"/>
        <i val="0"/>
      </font>
      <fill>
        <patternFill patternType="solid"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lor theme="1"/>
      </font>
      <fill>
        <patternFill>
          <bgColor theme="0" tint="-0.14996795556505021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  <border>
        <top style="double">
          <color theme="4"/>
        </top>
      </border>
    </dxf>
    <dxf>
      <font>
        <b val="0"/>
        <i val="0"/>
        <color theme="0"/>
      </font>
      <fill>
        <patternFill>
          <bgColor theme="3"/>
        </patternFill>
      </fill>
    </dxf>
    <dxf>
      <font>
        <b val="0"/>
        <i val="0"/>
      </font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</font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lor theme="1"/>
      </font>
      <fill>
        <patternFill>
          <bgColor theme="0" tint="-0.14996795556505021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  <border>
        <top style="double">
          <color theme="4"/>
        </top>
      </border>
    </dxf>
    <dxf>
      <font>
        <b val="0"/>
        <i val="0"/>
        <color theme="0"/>
      </font>
      <fill>
        <patternFill>
          <bgColor theme="4"/>
        </patternFill>
      </fill>
    </dxf>
    <dxf>
      <font>
        <b val="0"/>
        <i val="0"/>
      </font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3" defaultTableStyle="TABLEAU CDG 72" defaultPivotStyle="PivotStyleLight16">
    <tableStyle name="TABLEAU CDG 72" pivot="0" count="6">
      <tableStyleElement type="wholeTable" dxfId="21"/>
      <tableStyleElement type="headerRow" dxfId="20"/>
      <tableStyleElement type="totalRow" dxfId="19"/>
      <tableStyleElement type="firstColumn" dxfId="18"/>
      <tableStyleElement type="firstRowStripe" dxfId="17"/>
      <tableStyleElement type="firstColumnStripe" dxfId="16"/>
    </tableStyle>
    <tableStyle name="TABLEAU CDG 72 Gris" pivot="0" count="6">
      <tableStyleElement type="wholeTable" dxfId="15"/>
      <tableStyleElement type="headerRow" dxfId="14"/>
      <tableStyleElement type="totalRow" dxfId="13"/>
      <tableStyleElement type="firstColumn" dxfId="12"/>
      <tableStyleElement type="firstRowStripe" dxfId="11"/>
      <tableStyleElement type="firstColumnStripe" dxfId="10"/>
    </tableStyle>
    <tableStyle name="Style de tableau 1" pivot="0" count="1">
      <tableStyleElement type="wholeTable" dxfId="9"/>
    </tableStyle>
  </tableStyles>
  <colors>
    <mruColors>
      <color rgb="FF57AF31"/>
      <color rgb="FF3C3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708660</xdr:colOff>
      <xdr:row>0</xdr:row>
      <xdr:rowOff>68580</xdr:rowOff>
    </xdr:from>
    <xdr:to>
      <xdr:col>2</xdr:col>
      <xdr:colOff>739140</xdr:colOff>
      <xdr:row>4</xdr:row>
      <xdr:rowOff>147373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920" y="68580"/>
          <a:ext cx="1203960" cy="7493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OI%20TRANSFORMATION%20FP\Rupture%20Conventionnelle\Indemnit&#233;%20rupture%20co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détail"/>
    </sheetNames>
    <sheetDataSet>
      <sheetData sheetId="0">
        <row r="4">
          <cell r="A4">
            <v>20000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au1" displayName="Tableau1" ref="A6:D31" totalsRowShown="0" headerRowDxfId="8" dataDxfId="7" headerRowCellStyle="Normal 2">
  <autoFilter ref="A6:D31"/>
  <tableColumns count="4">
    <tableColumn id="1" name="Rémunération Brute_x000a_Mensuelle" dataDxfId="6" dataCellStyle="Normal 2"/>
    <tableColumn id="2" name="Nb_x000a_d’année" dataDxfId="5" dataCellStyle="Normal 2"/>
    <tableColumn id="3" name="mini" dataDxfId="4" dataCellStyle="Normal 2">
      <calculatedColumnFormula>10*$A$7/4+5*2*$A$7/5+5*$A$7/2+(B7-20)*3*$A$7/5</calculatedColumnFormula>
    </tableColumn>
    <tableColumn id="4" name="maxi" dataDxfId="3" dataCellStyle="Normal 2">
      <calculatedColumnFormula>$A$7*B7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A4" totalsRowShown="0" headerRowDxfId="2" dataDxfId="1" headerRowCellStyle="Normal 2" dataCellStyle="Normal 2">
  <autoFilter ref="A3:A4"/>
  <tableColumns count="1">
    <tableColumn id="1" name="Rémunération annuelle brute perçue par l'agent au cours de l'année civile précédent celle de la date d'effet de la rupture conventionnelle :" dataDxfId="0" dataCellStyle="Normal 2">
      <calculatedColumnFormula>[1]Calcul!A4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DG72">
  <a:themeElements>
    <a:clrScheme name="CDG">
      <a:dk1>
        <a:srgbClr val="3C3C3B"/>
      </a:dk1>
      <a:lt1>
        <a:sysClr val="window" lastClr="FFFFFF"/>
      </a:lt1>
      <a:dk2>
        <a:srgbClr val="3C3C3B"/>
      </a:dk2>
      <a:lt2>
        <a:srgbClr val="FFFFFF"/>
      </a:lt2>
      <a:accent1>
        <a:srgbClr val="57AF31"/>
      </a:accent1>
      <a:accent2>
        <a:srgbClr val="85C0FB"/>
      </a:accent2>
      <a:accent3>
        <a:srgbClr val="C55A11"/>
      </a:accent3>
      <a:accent4>
        <a:srgbClr val="6F3B55"/>
      </a:accent4>
      <a:accent5>
        <a:srgbClr val="FFFF00"/>
      </a:accent5>
      <a:accent6>
        <a:srgbClr val="C00000"/>
      </a:accent6>
      <a:hlink>
        <a:srgbClr val="000000"/>
      </a:hlink>
      <a:folHlink>
        <a:srgbClr val="57AF31"/>
      </a:folHlink>
    </a:clrScheme>
    <a:fontScheme name="CDG 72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2" zoomScaleNormal="100" workbookViewId="0">
      <selection activeCell="E10" sqref="E10"/>
    </sheetView>
  </sheetViews>
  <sheetFormatPr baseColWidth="10" defaultColWidth="9.5" defaultRowHeight="12.75" x14ac:dyDescent="0.2"/>
  <cols>
    <col min="1" max="1" width="24.796875" style="1" customWidth="1"/>
    <col min="2" max="2" width="14" style="1" customWidth="1"/>
    <col min="3" max="3" width="14.19921875" style="1" customWidth="1"/>
    <col min="4" max="4" width="12" style="1" customWidth="1"/>
    <col min="5" max="5" width="12.8984375" style="1" customWidth="1"/>
    <col min="6" max="16384" width="9.5" style="1"/>
  </cols>
  <sheetData>
    <row r="1" spans="1:5" x14ac:dyDescent="0.2">
      <c r="B1" s="21"/>
      <c r="C1" s="21"/>
    </row>
    <row r="7" spans="1:5" ht="52.15" customHeight="1" x14ac:dyDescent="0.2">
      <c r="A7" s="18" t="s">
        <v>9</v>
      </c>
      <c r="B7" s="18"/>
      <c r="C7" s="18"/>
      <c r="D7" s="18"/>
      <c r="E7" s="18"/>
    </row>
    <row r="8" spans="1:5" ht="128.44999999999999" customHeight="1" thickBot="1" x14ac:dyDescent="0.25">
      <c r="A8" s="19" t="s">
        <v>8</v>
      </c>
      <c r="B8" s="20"/>
      <c r="C8" s="20"/>
      <c r="D8" s="20"/>
      <c r="E8" s="20"/>
    </row>
    <row r="9" spans="1:5" ht="70.150000000000006" customHeight="1" x14ac:dyDescent="0.2">
      <c r="A9" s="8" t="s">
        <v>6</v>
      </c>
      <c r="B9" s="9" t="s">
        <v>5</v>
      </c>
      <c r="C9" s="9" t="s">
        <v>7</v>
      </c>
      <c r="D9" s="9" t="s">
        <v>10</v>
      </c>
      <c r="E9" s="10" t="s">
        <v>11</v>
      </c>
    </row>
    <row r="10" spans="1:5" ht="28.9" customHeight="1" thickBot="1" x14ac:dyDescent="0.25">
      <c r="A10" s="11">
        <v>20000</v>
      </c>
      <c r="B10" s="12">
        <f>A10/12</f>
        <v>1666.6666666666667</v>
      </c>
      <c r="C10" s="13">
        <v>10</v>
      </c>
      <c r="D10" s="12">
        <f>IF(C10&gt;20,10*$B$10/4+5*2*$B$10/5+5*$B$10/2+(C10-20)*3*$B$10/5,IF(C10&gt;15,10*$B$10/4+5*2*$B$10/5+(C10-15)*$B$10/2,IF(C10&gt;10,10*$B$10/4+(C10-10)*2*$B$10/5,C10*$B$10/4)))</f>
        <v>4166.666666666667</v>
      </c>
      <c r="E10" s="14">
        <f>C10*B10</f>
        <v>16666.666666666668</v>
      </c>
    </row>
    <row r="14" spans="1:5" x14ac:dyDescent="0.2">
      <c r="A14" s="3"/>
      <c r="B14" s="3"/>
      <c r="C14" s="2"/>
      <c r="D14" s="2"/>
    </row>
    <row r="15" spans="1:5" x14ac:dyDescent="0.2">
      <c r="A15" s="3"/>
      <c r="B15" s="3"/>
      <c r="C15" s="2"/>
      <c r="D15" s="2"/>
    </row>
    <row r="16" spans="1:5" x14ac:dyDescent="0.2">
      <c r="A16" s="3"/>
      <c r="B16" s="3"/>
      <c r="C16" s="2"/>
      <c r="D16" s="2"/>
    </row>
    <row r="17" spans="1:4" x14ac:dyDescent="0.2">
      <c r="A17" s="3"/>
      <c r="B17" s="3"/>
      <c r="C17" s="2"/>
      <c r="D17" s="2"/>
    </row>
    <row r="18" spans="1:4" x14ac:dyDescent="0.2">
      <c r="A18" s="3"/>
      <c r="B18" s="3"/>
      <c r="C18" s="2"/>
      <c r="D18" s="2"/>
    </row>
    <row r="19" spans="1:4" x14ac:dyDescent="0.2">
      <c r="A19" s="3"/>
      <c r="B19" s="3"/>
      <c r="C19" s="2"/>
      <c r="D19" s="2"/>
    </row>
    <row r="20" spans="1:4" x14ac:dyDescent="0.2">
      <c r="A20" s="3"/>
      <c r="B20" s="3"/>
      <c r="C20" s="2"/>
      <c r="D20" s="2"/>
    </row>
    <row r="21" spans="1:4" x14ac:dyDescent="0.2">
      <c r="A21" s="3"/>
      <c r="B21" s="3"/>
      <c r="C21" s="2"/>
      <c r="D21" s="2"/>
    </row>
    <row r="22" spans="1:4" x14ac:dyDescent="0.2">
      <c r="A22" s="3"/>
      <c r="B22" s="3"/>
      <c r="C22" s="2"/>
      <c r="D22" s="2"/>
    </row>
    <row r="23" spans="1:4" x14ac:dyDescent="0.2">
      <c r="A23" s="3"/>
      <c r="B23" s="3"/>
      <c r="C23" s="2"/>
      <c r="D23" s="2"/>
    </row>
    <row r="24" spans="1:4" x14ac:dyDescent="0.2">
      <c r="A24" s="3"/>
      <c r="B24" s="3"/>
      <c r="C24" s="2"/>
      <c r="D24" s="2"/>
    </row>
    <row r="25" spans="1:4" x14ac:dyDescent="0.2">
      <c r="A25" s="3"/>
      <c r="B25" s="3"/>
      <c r="C25" s="2"/>
      <c r="D25" s="2"/>
    </row>
    <row r="26" spans="1:4" x14ac:dyDescent="0.2">
      <c r="A26" s="3"/>
      <c r="B26" s="3"/>
      <c r="C26" s="2"/>
      <c r="D26" s="2"/>
    </row>
    <row r="27" spans="1:4" x14ac:dyDescent="0.2">
      <c r="A27" s="3"/>
      <c r="B27" s="3"/>
      <c r="C27" s="2"/>
      <c r="D27" s="2"/>
    </row>
    <row r="28" spans="1:4" x14ac:dyDescent="0.2">
      <c r="A28" s="3"/>
      <c r="B28" s="3"/>
      <c r="C28" s="2"/>
      <c r="D28" s="2"/>
    </row>
    <row r="29" spans="1:4" x14ac:dyDescent="0.2">
      <c r="A29" s="3"/>
      <c r="B29" s="3"/>
      <c r="C29" s="2"/>
      <c r="D29" s="2"/>
    </row>
    <row r="30" spans="1:4" x14ac:dyDescent="0.2">
      <c r="A30" s="3"/>
      <c r="B30" s="3"/>
      <c r="C30" s="2"/>
      <c r="D30" s="2"/>
    </row>
    <row r="31" spans="1:4" x14ac:dyDescent="0.2">
      <c r="A31" s="3"/>
      <c r="B31" s="3"/>
      <c r="C31" s="2"/>
      <c r="D31" s="2"/>
    </row>
    <row r="32" spans="1:4" x14ac:dyDescent="0.2">
      <c r="A32" s="3"/>
      <c r="B32" s="3"/>
      <c r="C32" s="2"/>
      <c r="D32" s="2"/>
    </row>
    <row r="33" spans="1:4" x14ac:dyDescent="0.2">
      <c r="A33" s="3"/>
      <c r="B33" s="3"/>
      <c r="C33" s="2"/>
      <c r="D33" s="2"/>
    </row>
    <row r="34" spans="1:4" x14ac:dyDescent="0.2">
      <c r="A34" s="3"/>
      <c r="B34" s="3"/>
      <c r="C34" s="2"/>
      <c r="D34" s="2"/>
    </row>
    <row r="35" spans="1:4" x14ac:dyDescent="0.2">
      <c r="A35" s="3"/>
      <c r="B35" s="3"/>
      <c r="C35" s="2"/>
      <c r="D35" s="2"/>
    </row>
    <row r="36" spans="1:4" x14ac:dyDescent="0.2">
      <c r="A36" s="3"/>
      <c r="B36" s="3"/>
      <c r="C36" s="2"/>
      <c r="D36" s="2"/>
    </row>
    <row r="37" spans="1:4" x14ac:dyDescent="0.2">
      <c r="A37" s="3"/>
      <c r="B37" s="3"/>
      <c r="C37" s="2"/>
      <c r="D37" s="2"/>
    </row>
  </sheetData>
  <mergeCells count="3">
    <mergeCell ref="A7:E7"/>
    <mergeCell ref="A8:E8"/>
    <mergeCell ref="B1:C1"/>
  </mergeCells>
  <printOptions horizontalCentered="1"/>
  <pageMargins left="0.78740157480314965" right="0.78740157480314965" top="1.0629921259842521" bottom="1.0629921259842521" header="0.78740157480314965" footer="0.78740157480314965"/>
  <pageSetup paperSize="9" scale="88" orientation="portrait" useFirstPageNumber="1" horizontalDpi="300" verticalDpi="300" r:id="rId1"/>
  <headerFooter>
    <oddFooter>&amp;C&amp;"Times New Roman,Normal"&amp;12Page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3"/>
  <sheetViews>
    <sheetView zoomScaleNormal="100" workbookViewId="0">
      <selection activeCell="C8" sqref="C8"/>
    </sheetView>
  </sheetViews>
  <sheetFormatPr baseColWidth="10" defaultColWidth="9.5" defaultRowHeight="12.75" x14ac:dyDescent="0.2"/>
  <cols>
    <col min="1" max="1" width="35.3984375" style="1" customWidth="1"/>
    <col min="2" max="2" width="9.296875" style="1" customWidth="1"/>
    <col min="3" max="3" width="14.5" style="1" customWidth="1"/>
    <col min="4" max="4" width="15.5" style="1" customWidth="1"/>
    <col min="5" max="16384" width="9.5" style="1"/>
  </cols>
  <sheetData>
    <row r="3" spans="1:4" ht="80.45" customHeight="1" x14ac:dyDescent="0.2">
      <c r="A3" s="15" t="s">
        <v>3</v>
      </c>
      <c r="B3" s="4"/>
      <c r="C3" s="4"/>
      <c r="D3" s="4"/>
    </row>
    <row r="4" spans="1:4" ht="24" customHeight="1" x14ac:dyDescent="0.2">
      <c r="A4" s="16">
        <f>[1]Calcul!A4</f>
        <v>20000</v>
      </c>
      <c r="B4" s="4"/>
      <c r="C4" s="4"/>
      <c r="D4" s="4"/>
    </row>
    <row r="5" spans="1:4" x14ac:dyDescent="0.2">
      <c r="A5" s="4"/>
      <c r="B5" s="4"/>
      <c r="C5" s="4"/>
      <c r="D5" s="4"/>
    </row>
    <row r="6" spans="1:4" ht="22.5" x14ac:dyDescent="0.2">
      <c r="A6" s="15" t="s">
        <v>4</v>
      </c>
      <c r="B6" s="15" t="s">
        <v>0</v>
      </c>
      <c r="C6" s="15" t="s">
        <v>1</v>
      </c>
      <c r="D6" s="15" t="s">
        <v>2</v>
      </c>
    </row>
    <row r="7" spans="1:4" x14ac:dyDescent="0.2">
      <c r="A7" s="5">
        <f>A4/12</f>
        <v>1666.6666666666667</v>
      </c>
      <c r="B7" s="6"/>
      <c r="C7" s="7"/>
      <c r="D7" s="5"/>
    </row>
    <row r="8" spans="1:4" x14ac:dyDescent="0.2">
      <c r="A8" s="6"/>
      <c r="B8" s="6">
        <v>1</v>
      </c>
      <c r="C8" s="5">
        <f t="shared" ref="C8:C17" si="0">B8*$A$7/4</f>
        <v>416.66666666666669</v>
      </c>
      <c r="D8" s="5">
        <f t="shared" ref="D8:D31" si="1">$A$7*B8</f>
        <v>1666.6666666666667</v>
      </c>
    </row>
    <row r="9" spans="1:4" x14ac:dyDescent="0.2">
      <c r="A9" s="6"/>
      <c r="B9" s="6">
        <v>2</v>
      </c>
      <c r="C9" s="5">
        <f t="shared" si="0"/>
        <v>833.33333333333337</v>
      </c>
      <c r="D9" s="5">
        <f t="shared" si="1"/>
        <v>3333.3333333333335</v>
      </c>
    </row>
    <row r="10" spans="1:4" x14ac:dyDescent="0.2">
      <c r="A10" s="6"/>
      <c r="B10" s="6">
        <v>3</v>
      </c>
      <c r="C10" s="5">
        <f t="shared" si="0"/>
        <v>1250</v>
      </c>
      <c r="D10" s="5">
        <f t="shared" si="1"/>
        <v>5000</v>
      </c>
    </row>
    <row r="11" spans="1:4" x14ac:dyDescent="0.2">
      <c r="A11" s="6"/>
      <c r="B11" s="6">
        <v>4</v>
      </c>
      <c r="C11" s="5">
        <f t="shared" si="0"/>
        <v>1666.6666666666667</v>
      </c>
      <c r="D11" s="5">
        <f t="shared" si="1"/>
        <v>6666.666666666667</v>
      </c>
    </row>
    <row r="12" spans="1:4" x14ac:dyDescent="0.2">
      <c r="A12" s="6"/>
      <c r="B12" s="6">
        <v>5</v>
      </c>
      <c r="C12" s="5">
        <f t="shared" si="0"/>
        <v>2083.3333333333335</v>
      </c>
      <c r="D12" s="5">
        <f t="shared" si="1"/>
        <v>8333.3333333333339</v>
      </c>
    </row>
    <row r="13" spans="1:4" x14ac:dyDescent="0.2">
      <c r="A13" s="6"/>
      <c r="B13" s="6">
        <v>6</v>
      </c>
      <c r="C13" s="5">
        <f t="shared" si="0"/>
        <v>2500</v>
      </c>
      <c r="D13" s="5">
        <f t="shared" si="1"/>
        <v>10000</v>
      </c>
    </row>
    <row r="14" spans="1:4" x14ac:dyDescent="0.2">
      <c r="A14" s="6"/>
      <c r="B14" s="6">
        <v>7</v>
      </c>
      <c r="C14" s="5">
        <f t="shared" si="0"/>
        <v>2916.666666666667</v>
      </c>
      <c r="D14" s="5">
        <f t="shared" si="1"/>
        <v>11666.666666666668</v>
      </c>
    </row>
    <row r="15" spans="1:4" x14ac:dyDescent="0.2">
      <c r="A15" s="6"/>
      <c r="B15" s="6">
        <v>8</v>
      </c>
      <c r="C15" s="5">
        <f t="shared" si="0"/>
        <v>3333.3333333333335</v>
      </c>
      <c r="D15" s="5">
        <f t="shared" si="1"/>
        <v>13333.333333333334</v>
      </c>
    </row>
    <row r="16" spans="1:4" x14ac:dyDescent="0.2">
      <c r="A16" s="6"/>
      <c r="B16" s="6">
        <v>9</v>
      </c>
      <c r="C16" s="5">
        <f t="shared" si="0"/>
        <v>3750</v>
      </c>
      <c r="D16" s="5">
        <f t="shared" si="1"/>
        <v>15000</v>
      </c>
    </row>
    <row r="17" spans="1:4" x14ac:dyDescent="0.2">
      <c r="A17" s="6"/>
      <c r="B17" s="6">
        <v>10</v>
      </c>
      <c r="C17" s="5">
        <f t="shared" si="0"/>
        <v>4166.666666666667</v>
      </c>
      <c r="D17" s="5">
        <f t="shared" si="1"/>
        <v>16666.666666666668</v>
      </c>
    </row>
    <row r="18" spans="1:4" x14ac:dyDescent="0.2">
      <c r="A18" s="6"/>
      <c r="B18" s="6">
        <v>11</v>
      </c>
      <c r="C18" s="5">
        <f>10*$A$7/4+(B18-10)*2*$A$7/5</f>
        <v>4833.3333333333339</v>
      </c>
      <c r="D18" s="5">
        <f t="shared" si="1"/>
        <v>18333.333333333336</v>
      </c>
    </row>
    <row r="19" spans="1:4" x14ac:dyDescent="0.2">
      <c r="A19" s="6"/>
      <c r="B19" s="6">
        <v>12</v>
      </c>
      <c r="C19" s="5">
        <f>10*$A$7/4+(B19-10)*2*$A$7/5</f>
        <v>5500</v>
      </c>
      <c r="D19" s="5">
        <f t="shared" si="1"/>
        <v>20000</v>
      </c>
    </row>
    <row r="20" spans="1:4" x14ac:dyDescent="0.2">
      <c r="A20" s="6"/>
      <c r="B20" s="6">
        <v>13</v>
      </c>
      <c r="C20" s="5">
        <f>10*$A$7/4+(B20-10)*2*$A$7/5</f>
        <v>6166.666666666667</v>
      </c>
      <c r="D20" s="5">
        <f t="shared" si="1"/>
        <v>21666.666666666668</v>
      </c>
    </row>
    <row r="21" spans="1:4" x14ac:dyDescent="0.2">
      <c r="A21" s="6"/>
      <c r="B21" s="6">
        <v>14</v>
      </c>
      <c r="C21" s="5">
        <f>10*$A$7/4+(B21-10)*2*$A$7/5</f>
        <v>6833.3333333333339</v>
      </c>
      <c r="D21" s="5">
        <f t="shared" si="1"/>
        <v>23333.333333333336</v>
      </c>
    </row>
    <row r="22" spans="1:4" x14ac:dyDescent="0.2">
      <c r="A22" s="6"/>
      <c r="B22" s="6">
        <v>15</v>
      </c>
      <c r="C22" s="5">
        <f>10*$A$7/4+(B22-10)*2*$A$7/5</f>
        <v>7500</v>
      </c>
      <c r="D22" s="5">
        <f t="shared" si="1"/>
        <v>25000</v>
      </c>
    </row>
    <row r="23" spans="1:4" x14ac:dyDescent="0.2">
      <c r="A23" s="6"/>
      <c r="B23" s="6">
        <v>16</v>
      </c>
      <c r="C23" s="5">
        <f>10*$A$7/4+5*2*$A$7/5+(B23-15)*$A$7/2</f>
        <v>8333.3333333333339</v>
      </c>
      <c r="D23" s="5">
        <f t="shared" si="1"/>
        <v>26666.666666666668</v>
      </c>
    </row>
    <row r="24" spans="1:4" x14ac:dyDescent="0.2">
      <c r="A24" s="6"/>
      <c r="B24" s="6">
        <v>17</v>
      </c>
      <c r="C24" s="5">
        <f>10*$A$7/4+5*2*$A$7/5+(B24-15)*$A$7/2</f>
        <v>9166.6666666666661</v>
      </c>
      <c r="D24" s="5">
        <f t="shared" si="1"/>
        <v>28333.333333333336</v>
      </c>
    </row>
    <row r="25" spans="1:4" x14ac:dyDescent="0.2">
      <c r="A25" s="6"/>
      <c r="B25" s="6">
        <v>18</v>
      </c>
      <c r="C25" s="5">
        <f>10*$A$7/4+5*2*$A$7/5+(B25-15)*$A$7/2</f>
        <v>10000</v>
      </c>
      <c r="D25" s="5">
        <f t="shared" si="1"/>
        <v>30000</v>
      </c>
    </row>
    <row r="26" spans="1:4" x14ac:dyDescent="0.2">
      <c r="A26" s="6"/>
      <c r="B26" s="6">
        <v>19</v>
      </c>
      <c r="C26" s="5">
        <f>10*$A$7/4+5*2*$A$7/5+(B26-15)*$A$7/2</f>
        <v>10833.333333333334</v>
      </c>
      <c r="D26" s="5">
        <f t="shared" si="1"/>
        <v>31666.666666666668</v>
      </c>
    </row>
    <row r="27" spans="1:4" x14ac:dyDescent="0.2">
      <c r="A27" s="6"/>
      <c r="B27" s="6">
        <v>20</v>
      </c>
      <c r="C27" s="5">
        <f>10*$A$7/4+5*2*$A$7/5+(B27-15)*$A$7/2</f>
        <v>11666.666666666668</v>
      </c>
      <c r="D27" s="5">
        <f t="shared" si="1"/>
        <v>33333.333333333336</v>
      </c>
    </row>
    <row r="28" spans="1:4" x14ac:dyDescent="0.2">
      <c r="A28" s="6"/>
      <c r="B28" s="6">
        <v>21</v>
      </c>
      <c r="C28" s="5">
        <f>10*$A$7/4+5*2*$A$7/5+5*$A$7/2+(B28-20)*3*$A$7/5</f>
        <v>12666.666666666668</v>
      </c>
      <c r="D28" s="5">
        <f t="shared" si="1"/>
        <v>35000</v>
      </c>
    </row>
    <row r="29" spans="1:4" x14ac:dyDescent="0.2">
      <c r="A29" s="6"/>
      <c r="B29" s="6">
        <v>22</v>
      </c>
      <c r="C29" s="5">
        <f>10*$A$7/4+5*2*$A$7/5+5*$A$7/2+(B29-20)*3*$A$7/5</f>
        <v>13666.666666666668</v>
      </c>
      <c r="D29" s="5">
        <f t="shared" si="1"/>
        <v>36666.666666666672</v>
      </c>
    </row>
    <row r="30" spans="1:4" x14ac:dyDescent="0.2">
      <c r="A30" s="6"/>
      <c r="B30" s="6">
        <v>23</v>
      </c>
      <c r="C30" s="5">
        <f>10*$A$7/4+5*2*$A$7/5+5*$A$7/2+(B30-20)*3*$A$7/5</f>
        <v>14666.666666666668</v>
      </c>
      <c r="D30" s="5">
        <f t="shared" si="1"/>
        <v>38333.333333333336</v>
      </c>
    </row>
    <row r="31" spans="1:4" x14ac:dyDescent="0.2">
      <c r="A31" s="6"/>
      <c r="B31" s="6">
        <v>24</v>
      </c>
      <c r="C31" s="5">
        <f>10*$A$7/4+5*2*$A$7/5+5*$A$7/2+(B31-20)*3*$A$7/5</f>
        <v>15666.666666666668</v>
      </c>
      <c r="D31" s="5">
        <f t="shared" si="1"/>
        <v>40000</v>
      </c>
    </row>
    <row r="32" spans="1:4" x14ac:dyDescent="0.2">
      <c r="A32" s="17"/>
      <c r="B32" s="17"/>
      <c r="C32" s="17"/>
      <c r="D32" s="17"/>
    </row>
    <row r="33" spans="1:4" x14ac:dyDescent="0.2">
      <c r="A33" s="17"/>
      <c r="B33" s="17"/>
      <c r="C33" s="17"/>
      <c r="D33" s="17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détail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Anne-Sophie VIOT</dc:creator>
  <cp:lastModifiedBy>Cécile GARDUNO</cp:lastModifiedBy>
  <cp:lastPrinted>2020-02-25T08:48:56Z</cp:lastPrinted>
  <dcterms:created xsi:type="dcterms:W3CDTF">2015-09-03T09:48:45Z</dcterms:created>
  <dcterms:modified xsi:type="dcterms:W3CDTF">2020-02-25T15:41:12Z</dcterms:modified>
</cp:coreProperties>
</file>